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20625" windowHeight="11280" tabRatio="640" activeTab="0"/>
  </bookViews>
  <sheets>
    <sheet name="n_Is_Rd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<sst xmlns="http://schemas.openxmlformats.org/spreadsheetml/2006/main" count="30" uniqueCount="27">
  <si>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n</t>
  </si>
  <si>
    <t>Rd</t>
  </si>
  <si>
    <t>k Ohm</t>
  </si>
  <si>
    <t>Id1</t>
  </si>
  <si>
    <t>Id2</t>
  </si>
  <si>
    <t>Vd1</t>
  </si>
  <si>
    <t>Vd2</t>
  </si>
  <si>
    <t>Vd1 and Id2</t>
  </si>
  <si>
    <t>Vd2 and Id1</t>
  </si>
  <si>
    <t>Calc. Using</t>
  </si>
  <si>
    <t>Calc</t>
  </si>
  <si>
    <t>ratio</t>
  </si>
  <si>
    <t>Diode</t>
  </si>
  <si>
    <t>under test</t>
  </si>
  <si>
    <t>uA</t>
  </si>
  <si>
    <t>V</t>
  </si>
  <si>
    <t>nA</t>
  </si>
  <si>
    <t>FO-215</t>
  </si>
  <si>
    <t>Spreadsheet for calculation of diode n and Is</t>
  </si>
  <si>
    <t>Is</t>
  </si>
  <si>
    <t>Temperature</t>
  </si>
  <si>
    <t>dF</t>
  </si>
  <si>
    <t>dC</t>
  </si>
  <si>
    <t>1N277</t>
  </si>
  <si>
    <t>black</t>
  </si>
  <si>
    <t>ITT</t>
  </si>
  <si>
    <t>Tuggle Method from "Cal_n_Is.xls"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</si>
</sst>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0E+00"/>
    <numFmt numFmtId="166" formatCode="0.00000"/>
    <numFmt numFmtId="167" formatCode="0.000000"/>
    <numFmt numFmtId="168" formatCode="0.0000E+00"/>
    <numFmt numFmtId="169" formatCode="0.0000"/>
    <numFmt numFmtId="170" formatCode="0.0"/>
    <numFmt numFmtId="171" formatCode="0.000"/>
    <numFmt numFmtId="172" formatCode="0.0E+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Alignment="1">
      <alignment horizontal="center"/>
    </xf>
    <xf numFmtId="169" fontId="4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9" fontId="44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70" fontId="44" fillId="0" borderId="0" xfId="0" applyNumberFormat="1" applyFont="1" applyAlignment="1">
      <alignment horizontal="center"/>
    </xf>
    <xf numFmtId="170" fontId="45" fillId="0" borderId="0" xfId="0" applyNumberFormat="1" applyFont="1" applyAlignment="1">
      <alignment horizontal="center"/>
    </xf>
    <xf numFmtId="169" fontId="48" fillId="0" borderId="0" xfId="0" applyNumberFormat="1" applyFont="1" applyAlignment="1">
      <alignment horizontal="center"/>
    </xf>
    <xf numFmtId="166" fontId="4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1.00390625" style="0" customWidth="1"/>
    <col min="2" max="2" width="9.7109375" style="0" customWidth="1"/>
    <col min="3" max="3" width="8.7109375" style="0" customWidth="1"/>
    <col min="4" max="5" width="7.7109375" style="0" customWidth="1"/>
    <col min="6" max="6" width="1.7109375" style="0" customWidth="1"/>
    <col min="7" max="8" width="6.7109375" style="0" customWidth="1"/>
    <col min="9" max="9" width="7.7109375" style="0" customWidth="1"/>
    <col min="10" max="10" width="8.7109375" style="0" customWidth="1"/>
    <col min="11" max="11" width="7.7109375" style="0" customWidth="1"/>
    <col min="12" max="12" width="8.7109375" style="0" customWidth="1"/>
    <col min="13" max="13" width="1.7109375" style="0" customWidth="1"/>
    <col min="14" max="14" width="11.00390625" style="0" customWidth="1"/>
    <col min="15" max="16" width="12.7109375" style="0" customWidth="1"/>
  </cols>
  <sheetData>
    <row r="1" spans="1:14" ht="15.75">
      <c r="A1" s="3" t="s">
        <v>18</v>
      </c>
      <c r="B1" s="3"/>
      <c r="G1" s="3"/>
      <c r="H1" s="9" t="s">
        <v>26</v>
      </c>
      <c r="N1" s="9"/>
    </row>
    <row r="2" spans="1:16" ht="12.75">
      <c r="A2" s="10" t="s">
        <v>12</v>
      </c>
      <c r="B2" s="10"/>
      <c r="C2" s="1" t="s">
        <v>0</v>
      </c>
      <c r="D2" s="1" t="s">
        <v>19</v>
      </c>
      <c r="E2" s="1" t="s">
        <v>1</v>
      </c>
      <c r="F2" s="1"/>
      <c r="G2" s="19" t="s">
        <v>20</v>
      </c>
      <c r="H2" s="19"/>
      <c r="I2" s="1" t="s">
        <v>6</v>
      </c>
      <c r="J2" s="1" t="s">
        <v>4</v>
      </c>
      <c r="K2" s="1" t="s">
        <v>5</v>
      </c>
      <c r="L2" s="1" t="s">
        <v>3</v>
      </c>
      <c r="M2" s="1"/>
      <c r="N2" s="1" t="s">
        <v>10</v>
      </c>
      <c r="O2" s="1" t="s">
        <v>9</v>
      </c>
      <c r="P2" s="1" t="s">
        <v>9</v>
      </c>
    </row>
    <row r="3" spans="1:16" ht="12.75">
      <c r="A3" s="9" t="s">
        <v>13</v>
      </c>
      <c r="B3" s="9"/>
      <c r="C3" s="11"/>
      <c r="D3" s="6" t="s">
        <v>16</v>
      </c>
      <c r="E3" s="8" t="s">
        <v>2</v>
      </c>
      <c r="F3" s="8"/>
      <c r="G3" s="11" t="s">
        <v>21</v>
      </c>
      <c r="H3" s="11" t="s">
        <v>22</v>
      </c>
      <c r="I3" s="11" t="s">
        <v>15</v>
      </c>
      <c r="J3" s="11" t="s">
        <v>14</v>
      </c>
      <c r="K3" s="11" t="s">
        <v>15</v>
      </c>
      <c r="L3" s="11" t="s">
        <v>14</v>
      </c>
      <c r="M3" s="8"/>
      <c r="N3" s="1" t="s">
        <v>11</v>
      </c>
      <c r="O3" s="1" t="s">
        <v>7</v>
      </c>
      <c r="P3" s="1" t="s">
        <v>8</v>
      </c>
    </row>
    <row r="4" spans="1:16" ht="12.75">
      <c r="A4" s="9" t="s">
        <v>17</v>
      </c>
      <c r="B4" s="9" t="s">
        <v>25</v>
      </c>
      <c r="C4" s="17">
        <v>1.105</v>
      </c>
      <c r="D4" s="13">
        <f>1000*L4/(EXP(K4/(1.38E-23*(273.15+H4)/0.0000000000000000001609*C4))-1)</f>
        <v>175.1402327981269</v>
      </c>
      <c r="E4" s="14">
        <f>1.38E-23*(273.15+H4)/0.0000000000000000001609*C4/D4*1000000</f>
        <v>162.5095293682494</v>
      </c>
      <c r="F4" s="14"/>
      <c r="G4" s="15">
        <v>80.9</v>
      </c>
      <c r="H4" s="16">
        <f>(G4-32)*5/9</f>
        <v>27.16666666666667</v>
      </c>
      <c r="I4" s="18">
        <v>0.03882</v>
      </c>
      <c r="J4" s="18">
        <v>0.5099</v>
      </c>
      <c r="K4" s="18">
        <v>0.05735</v>
      </c>
      <c r="L4" s="18">
        <v>1.1385</v>
      </c>
      <c r="M4" s="7"/>
      <c r="N4" s="5">
        <f>O4/P4</f>
        <v>0.9999525618858207</v>
      </c>
      <c r="O4" s="2">
        <f>J4/1000000*(EXP(K4/(1.38E-23*(273.15+H4)/0.0000000000000000001609*C4))-1)</f>
        <v>3.314607618850947E-06</v>
      </c>
      <c r="P4" s="2">
        <f>L4/1000000*(EXP(I4/(1.38E-23*(273.15+H4)/0.0000000000000000001609*C4))-1)</f>
        <v>3.3147648650450926E-06</v>
      </c>
    </row>
    <row r="5" spans="1:16" ht="12.75">
      <c r="A5" s="9" t="s">
        <v>23</v>
      </c>
      <c r="B5" s="9" t="s">
        <v>24</v>
      </c>
      <c r="C5" s="17">
        <v>1.499</v>
      </c>
      <c r="D5" s="13">
        <f>1000*L5/(EXP(K5/(1.38E-23*(273.15+H5)/0.0000000000000000001609*C5))-1)</f>
        <v>2292.8848689025776</v>
      </c>
      <c r="E5" s="14">
        <f>1.38E-23*(273.15+H5)/0.0000000000000000001609*C5/D5*1000000</f>
        <v>16.857906276383908</v>
      </c>
      <c r="F5" s="14"/>
      <c r="G5" s="15">
        <v>81.5</v>
      </c>
      <c r="H5" s="16">
        <f>(G5-32)*5/9</f>
        <v>27.5</v>
      </c>
      <c r="I5" s="18">
        <v>0.00765</v>
      </c>
      <c r="J5" s="18">
        <v>0.5018</v>
      </c>
      <c r="K5" s="18">
        <v>0.01402</v>
      </c>
      <c r="L5" s="18">
        <v>1.0025</v>
      </c>
      <c r="M5" s="7"/>
      <c r="N5" s="5">
        <f>O5/P5</f>
        <v>0.9999721475788487</v>
      </c>
      <c r="O5" s="2">
        <f>J5/1000000*(EXP(K5/(1.38E-23*(273.15+H5)/0.0000000000000000001609*C5))-1)</f>
        <v>2.1939806347135621E-07</v>
      </c>
      <c r="P5" s="2">
        <f>L5/1000000*(EXP(I5/(1.38E-23*(273.15+H5)/0.0000000000000000001609*C5))-1)</f>
        <v>2.194041744088242E-07</v>
      </c>
    </row>
    <row r="6" spans="3:16" ht="12.75">
      <c r="C6" s="17"/>
      <c r="D6" s="13" t="e">
        <f>1000*L6/(EXP(K6/(1.38E-23*(273.15+H6)/0.0000000000000000001609*C6))-1)</f>
        <v>#DIV/0!</v>
      </c>
      <c r="E6" s="14" t="e">
        <f>1.38E-23*(273.15+H6)/0.0000000000000000001609*C6/D6*1000000</f>
        <v>#DIV/0!</v>
      </c>
      <c r="F6" s="14"/>
      <c r="H6" s="16">
        <f>(G6-32)*5/9</f>
        <v>-17.77777777777778</v>
      </c>
      <c r="I6" s="18"/>
      <c r="J6" s="12"/>
      <c r="K6" s="18"/>
      <c r="L6" s="12"/>
      <c r="M6" s="7"/>
      <c r="N6" s="5" t="e">
        <f>O6/P6</f>
        <v>#DIV/0!</v>
      </c>
      <c r="O6" s="2" t="e">
        <f>J6/1000000*(EXP(K6/(1.38E-23*(273.15+H6)/0.0000000000000000001609*C6))-1)</f>
        <v>#DIV/0!</v>
      </c>
      <c r="P6" s="2" t="e">
        <f>L6/1000000*(EXP(I6/(1.38E-23*(273.15+H6)/0.0000000000000000001609*C6))-1)</f>
        <v>#DIV/0!</v>
      </c>
    </row>
    <row r="7" spans="4:16" ht="12.75">
      <c r="D7" s="13" t="e">
        <f>1000*L7/(EXP(K7/(1.38E-23*(273.15+H7)/0.0000000000000000001609*C7))-1)</f>
        <v>#DIV/0!</v>
      </c>
      <c r="E7" s="14" t="e">
        <f>1.38E-23*(273.15+H7)/0.0000000000000000001609*C7/D7*1000000</f>
        <v>#DIV/0!</v>
      </c>
      <c r="H7" s="16">
        <f>(G7-32)*5/9</f>
        <v>-17.77777777777778</v>
      </c>
      <c r="I7" s="18"/>
      <c r="J7" s="18"/>
      <c r="K7" s="18"/>
      <c r="L7" s="18"/>
      <c r="N7" s="5" t="e">
        <f>O7/P7</f>
        <v>#DIV/0!</v>
      </c>
      <c r="O7" s="2" t="e">
        <f>J7/1000000*(EXP(K7/(1.38E-23*(273.15+H7)/0.0000000000000000001609*C7))-1)</f>
        <v>#DIV/0!</v>
      </c>
      <c r="P7" s="2" t="e">
        <f>L7/1000000*(EXP(I7/(1.38E-23*(273.15+H7)/0.0000000000000000001609*C7))-1)</f>
        <v>#DIV/0!</v>
      </c>
    </row>
    <row r="8" spans="3:12" ht="12.75">
      <c r="C8" s="17"/>
      <c r="K8" s="18"/>
      <c r="L8" s="18"/>
    </row>
    <row r="10" spans="3:12" ht="12.75">
      <c r="C10" s="17"/>
      <c r="D10" s="13"/>
      <c r="E10" s="14"/>
      <c r="F10" s="14"/>
      <c r="G10" s="4"/>
      <c r="H10" s="16"/>
      <c r="I10" s="18"/>
      <c r="J10" s="18"/>
      <c r="K10" s="18"/>
      <c r="L10" s="18"/>
    </row>
  </sheetData>
  <sheetProtection/>
  <mergeCells count="1"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bhtongue</dc:creator>
  <cp:keywords/>
  <dc:description/>
  <cp:lastModifiedBy>Kevin Smith</cp:lastModifiedBy>
  <dcterms:created xsi:type="dcterms:W3CDTF">2001-03-31T00:06:56Z</dcterms:created>
  <dcterms:modified xsi:type="dcterms:W3CDTF">2011-09-13T11:22:19Z</dcterms:modified>
  <cp:category/>
  <cp:version/>
  <cp:contentType/>
  <cp:contentStatus/>
</cp:coreProperties>
</file>